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0350" windowHeight="5910" activeTab="1"/>
  </bookViews>
  <sheets>
    <sheet name="Question 1" sheetId="1" r:id="rId1"/>
    <sheet name="Question2d" sheetId="2" r:id="rId2"/>
  </sheets>
  <calcPr calcId="145621"/>
</workbook>
</file>

<file path=xl/calcChain.xml><?xml version="1.0" encoding="utf-8"?>
<calcChain xmlns="http://schemas.openxmlformats.org/spreadsheetml/2006/main">
  <c r="H16" i="2" l="1"/>
  <c r="E16" i="2"/>
  <c r="H7" i="2"/>
  <c r="H8" i="2"/>
  <c r="H9" i="2"/>
  <c r="H10" i="2"/>
  <c r="H11" i="2"/>
  <c r="H12" i="2"/>
  <c r="H13" i="2"/>
  <c r="H14" i="2"/>
  <c r="H15" i="2"/>
  <c r="H6" i="2"/>
  <c r="E7" i="2"/>
  <c r="E8" i="2"/>
  <c r="E9" i="2"/>
  <c r="E10" i="2"/>
  <c r="E11" i="2"/>
  <c r="E12" i="2"/>
  <c r="E13" i="2"/>
  <c r="E14" i="2"/>
  <c r="E15" i="2"/>
  <c r="E6" i="2"/>
  <c r="G7" i="2"/>
  <c r="G15" i="2"/>
  <c r="G10" i="2"/>
  <c r="G14" i="2"/>
  <c r="G13" i="2"/>
  <c r="G11" i="2"/>
  <c r="G12" i="2"/>
  <c r="G9" i="2"/>
  <c r="G6" i="2"/>
  <c r="G8" i="2"/>
  <c r="D7" i="2"/>
  <c r="D15" i="2"/>
  <c r="D10" i="2"/>
  <c r="D14" i="2"/>
  <c r="D13" i="2"/>
  <c r="D11" i="2"/>
  <c r="D12" i="2"/>
  <c r="D9" i="2"/>
  <c r="D6" i="2"/>
  <c r="D8" i="2"/>
  <c r="K22" i="1" l="1"/>
  <c r="K21" i="1"/>
  <c r="K32" i="1" l="1"/>
  <c r="K31" i="1"/>
  <c r="J31" i="1"/>
  <c r="K30" i="1"/>
  <c r="J30" i="1"/>
  <c r="I30" i="1"/>
  <c r="K29" i="1"/>
  <c r="J29" i="1"/>
  <c r="I29" i="1"/>
  <c r="H29" i="1"/>
  <c r="K28" i="1"/>
  <c r="J28" i="1"/>
  <c r="I28" i="1"/>
  <c r="H28" i="1"/>
  <c r="G28" i="1"/>
  <c r="K27" i="1"/>
  <c r="J27" i="1"/>
  <c r="I27" i="1"/>
  <c r="H27" i="1"/>
  <c r="G27" i="1"/>
  <c r="F27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C24" i="1"/>
  <c r="C18" i="1"/>
  <c r="D18" i="1"/>
  <c r="E18" i="1"/>
  <c r="F18" i="1"/>
  <c r="G18" i="1"/>
  <c r="H18" i="1"/>
  <c r="I18" i="1"/>
  <c r="J18" i="1"/>
  <c r="K18" i="1"/>
  <c r="C19" i="1"/>
  <c r="D19" i="1"/>
  <c r="D20" i="1" s="1"/>
  <c r="E19" i="1"/>
  <c r="F19" i="1"/>
  <c r="G19" i="1"/>
  <c r="H19" i="1"/>
  <c r="H20" i="1" s="1"/>
  <c r="I19" i="1"/>
  <c r="J19" i="1"/>
  <c r="K19" i="1"/>
  <c r="C20" i="1"/>
  <c r="E20" i="1"/>
  <c r="F20" i="1"/>
  <c r="G20" i="1"/>
  <c r="I20" i="1"/>
  <c r="J20" i="1"/>
  <c r="K20" i="1"/>
  <c r="B20" i="1"/>
  <c r="B19" i="1"/>
  <c r="B18" i="1"/>
</calcChain>
</file>

<file path=xl/sharedStrings.xml><?xml version="1.0" encoding="utf-8"?>
<sst xmlns="http://schemas.openxmlformats.org/spreadsheetml/2006/main" count="76" uniqueCount="43">
  <si>
    <t>Geno!</t>
  </si>
  <si>
    <t>C_1</t>
  </si>
  <si>
    <t>Albacete</t>
  </si>
  <si>
    <t>C_2</t>
  </si>
  <si>
    <t>C_3</t>
  </si>
  <si>
    <t>C_4</t>
  </si>
  <si>
    <t>C_5</t>
  </si>
  <si>
    <t>C_6</t>
  </si>
  <si>
    <t>S_1</t>
  </si>
  <si>
    <t>S_2</t>
  </si>
  <si>
    <t>S_3</t>
  </si>
  <si>
    <t>S_4</t>
  </si>
  <si>
    <t>S_5</t>
  </si>
  <si>
    <t>S_6</t>
  </si>
  <si>
    <t>S_7</t>
  </si>
  <si>
    <t>S_8</t>
  </si>
  <si>
    <t>S_F</t>
  </si>
  <si>
    <t>S_M</t>
  </si>
  <si>
    <t>Badajoz</t>
  </si>
  <si>
    <t>Coruna</t>
  </si>
  <si>
    <t>Cordoba</t>
  </si>
  <si>
    <t>Lleida</t>
  </si>
  <si>
    <t>Orense</t>
  </si>
  <si>
    <t>Salamanca</t>
  </si>
  <si>
    <t>Sevilla_C</t>
  </si>
  <si>
    <t>Sevilla_E</t>
  </si>
  <si>
    <t>Toledo</t>
  </si>
  <si>
    <t>mean</t>
  </si>
  <si>
    <t>variance</t>
  </si>
  <si>
    <t>sdev</t>
  </si>
  <si>
    <t>correlations</t>
  </si>
  <si>
    <t>mean-variance correl:</t>
  </si>
  <si>
    <t>mean_sd correlation</t>
  </si>
  <si>
    <t>E</t>
  </si>
  <si>
    <t>beta_S1</t>
  </si>
  <si>
    <t>beta_C4</t>
  </si>
  <si>
    <t>G_C4</t>
  </si>
  <si>
    <t>G_S1</t>
  </si>
  <si>
    <t>Data</t>
  </si>
  <si>
    <t>yhat_S_1</t>
  </si>
  <si>
    <t>yhat_C_4</t>
  </si>
  <si>
    <t>FW-regression versus observed values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</si>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</sst>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2" borderId="0" xfId="0" applyNumberFormat="1" applyFont="1" applyFill="1"/>
    <xf numFmtId="164" fontId="0" fillId="2" borderId="0" xfId="0" applyNumberFormat="1" applyFill="1"/>
    <xf numFmtId="164" fontId="1" fillId="3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0" fontId="1" fillId="4" borderId="0" xfId="0" applyFont="1" applyFill="1"/>
    <xf numFmtId="0" fontId="0" fillId="4" borderId="0" xfId="0" applyFill="1"/>
    <xf numFmtId="2" fontId="0" fillId="4" borderId="0" xfId="0" applyNumberFormat="1" applyFill="1"/>
    <xf numFmtId="0" fontId="1" fillId="2" borderId="0" xfId="0" applyFont="1" applyFill="1"/>
    <xf numFmtId="0" fontId="0" fillId="2" borderId="0" xfId="0" applyFill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Question2d!$C$5</c:f>
              <c:strCache>
                <c:ptCount val="1"/>
                <c:pt idx="0">
                  <c:v>C_4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Question2d!$B$6:$B$15</c:f>
              <c:numCache>
                <c:formatCode>0.00</c:formatCode>
                <c:ptCount val="10"/>
                <c:pt idx="0">
                  <c:v>-3.2588499999999998</c:v>
                </c:pt>
                <c:pt idx="1">
                  <c:v>-2.5478499999999995</c:v>
                </c:pt>
                <c:pt idx="2">
                  <c:v>-0.98884999999999978</c:v>
                </c:pt>
                <c:pt idx="3">
                  <c:v>-0.10334999999999983</c:v>
                </c:pt>
                <c:pt idx="4">
                  <c:v>8.1150000000000055E-2</c:v>
                </c:pt>
                <c:pt idx="5">
                  <c:v>0.75015000000000054</c:v>
                </c:pt>
                <c:pt idx="6">
                  <c:v>0.79515000000000047</c:v>
                </c:pt>
                <c:pt idx="7">
                  <c:v>0.95715000000000039</c:v>
                </c:pt>
                <c:pt idx="8">
                  <c:v>1.6441499999999998</c:v>
                </c:pt>
                <c:pt idx="9">
                  <c:v>2.6711500000000008</c:v>
                </c:pt>
              </c:numCache>
            </c:numRef>
          </c:xVal>
          <c:yVal>
            <c:numRef>
              <c:f>Question2d!$C$6:$C$15</c:f>
              <c:numCache>
                <c:formatCode>0.00</c:formatCode>
                <c:ptCount val="10"/>
                <c:pt idx="0">
                  <c:v>1.0949999999999993</c:v>
                </c:pt>
                <c:pt idx="1">
                  <c:v>1.4099999999999988</c:v>
                </c:pt>
                <c:pt idx="2">
                  <c:v>3.1899999999999995</c:v>
                </c:pt>
                <c:pt idx="3">
                  <c:v>3.0874999999999995</c:v>
                </c:pt>
                <c:pt idx="4">
                  <c:v>4.2024999999999997</c:v>
                </c:pt>
                <c:pt idx="5">
                  <c:v>4.9999999999999982</c:v>
                </c:pt>
                <c:pt idx="6">
                  <c:v>4.5374999999999996</c:v>
                </c:pt>
                <c:pt idx="7">
                  <c:v>6.7374999999999998</c:v>
                </c:pt>
                <c:pt idx="8">
                  <c:v>5.1999999999999984</c:v>
                </c:pt>
                <c:pt idx="9">
                  <c:v>8.3575000000000017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Question2d!$D$5</c:f>
              <c:strCache>
                <c:ptCount val="1"/>
                <c:pt idx="0">
                  <c:v>yhat_C_4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Question2d!$B$6:$B$15</c:f>
              <c:numCache>
                <c:formatCode>0.00</c:formatCode>
                <c:ptCount val="10"/>
                <c:pt idx="0">
                  <c:v>-3.2588499999999998</c:v>
                </c:pt>
                <c:pt idx="1">
                  <c:v>-2.5478499999999995</c:v>
                </c:pt>
                <c:pt idx="2">
                  <c:v>-0.98884999999999978</c:v>
                </c:pt>
                <c:pt idx="3">
                  <c:v>-0.10334999999999983</c:v>
                </c:pt>
                <c:pt idx="4">
                  <c:v>8.1150000000000055E-2</c:v>
                </c:pt>
                <c:pt idx="5">
                  <c:v>0.75015000000000054</c:v>
                </c:pt>
                <c:pt idx="6">
                  <c:v>0.79515000000000047</c:v>
                </c:pt>
                <c:pt idx="7">
                  <c:v>0.95715000000000039</c:v>
                </c:pt>
                <c:pt idx="8">
                  <c:v>1.6441499999999998</c:v>
                </c:pt>
                <c:pt idx="9">
                  <c:v>2.6711500000000008</c:v>
                </c:pt>
              </c:numCache>
            </c:numRef>
          </c:xVal>
          <c:yVal>
            <c:numRef>
              <c:f>Question2d!$D$6:$D$15</c:f>
              <c:numCache>
                <c:formatCode>0.00</c:formatCode>
                <c:ptCount val="10"/>
                <c:pt idx="0">
                  <c:v>0.55387560000000047</c:v>
                </c:pt>
                <c:pt idx="1">
                  <c:v>1.367259600000001</c:v>
                </c:pt>
                <c:pt idx="2">
                  <c:v>3.1507556000000001</c:v>
                </c:pt>
                <c:pt idx="3">
                  <c:v>4.1637675999999999</c:v>
                </c:pt>
                <c:pt idx="4">
                  <c:v>4.3748355999999999</c:v>
                </c:pt>
                <c:pt idx="5">
                  <c:v>5.1401716000000004</c:v>
                </c:pt>
                <c:pt idx="6">
                  <c:v>5.1916516000000001</c:v>
                </c:pt>
                <c:pt idx="7">
                  <c:v>5.3769796000000003</c:v>
                </c:pt>
                <c:pt idx="8">
                  <c:v>6.1629075999999996</c:v>
                </c:pt>
                <c:pt idx="9">
                  <c:v>7.3377956000000006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Question2d!$F$5</c:f>
              <c:strCache>
                <c:ptCount val="1"/>
                <c:pt idx="0">
                  <c:v>S_1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0070C0"/>
              </a:solidFill>
            </c:spPr>
          </c:marker>
          <c:xVal>
            <c:numRef>
              <c:f>Question2d!$B$6:$B$15</c:f>
              <c:numCache>
                <c:formatCode>0.00</c:formatCode>
                <c:ptCount val="10"/>
                <c:pt idx="0">
                  <c:v>-3.2588499999999998</c:v>
                </c:pt>
                <c:pt idx="1">
                  <c:v>-2.5478499999999995</c:v>
                </c:pt>
                <c:pt idx="2">
                  <c:v>-0.98884999999999978</c:v>
                </c:pt>
                <c:pt idx="3">
                  <c:v>-0.10334999999999983</c:v>
                </c:pt>
                <c:pt idx="4">
                  <c:v>8.1150000000000055E-2</c:v>
                </c:pt>
                <c:pt idx="5">
                  <c:v>0.75015000000000054</c:v>
                </c:pt>
                <c:pt idx="6">
                  <c:v>0.79515000000000047</c:v>
                </c:pt>
                <c:pt idx="7">
                  <c:v>0.95715000000000039</c:v>
                </c:pt>
                <c:pt idx="8">
                  <c:v>1.6441499999999998</c:v>
                </c:pt>
                <c:pt idx="9">
                  <c:v>2.6711500000000008</c:v>
                </c:pt>
              </c:numCache>
            </c:numRef>
          </c:xVal>
          <c:yVal>
            <c:numRef>
              <c:f>Question2d!$F$6:$F$15</c:f>
              <c:numCache>
                <c:formatCode>0.00</c:formatCode>
                <c:ptCount val="10"/>
                <c:pt idx="0">
                  <c:v>0.90249999999999952</c:v>
                </c:pt>
                <c:pt idx="1">
                  <c:v>1.6674999999999991</c:v>
                </c:pt>
                <c:pt idx="2">
                  <c:v>3.4275000000000002</c:v>
                </c:pt>
                <c:pt idx="3">
                  <c:v>3.9124999999999996</c:v>
                </c:pt>
                <c:pt idx="4">
                  <c:v>3.9424999999999994</c:v>
                </c:pt>
                <c:pt idx="5">
                  <c:v>5.4599999999999982</c:v>
                </c:pt>
                <c:pt idx="6">
                  <c:v>5.0225</c:v>
                </c:pt>
                <c:pt idx="7">
                  <c:v>4.6399999999999997</c:v>
                </c:pt>
                <c:pt idx="8">
                  <c:v>6.5049999999999981</c:v>
                </c:pt>
                <c:pt idx="9">
                  <c:v>7.14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Question2d!$G$5</c:f>
              <c:strCache>
                <c:ptCount val="1"/>
                <c:pt idx="0">
                  <c:v>yhat_S_1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Question2d!$B$6:$B$15</c:f>
              <c:numCache>
                <c:formatCode>0.00</c:formatCode>
                <c:ptCount val="10"/>
                <c:pt idx="0">
                  <c:v>-3.2588499999999998</c:v>
                </c:pt>
                <c:pt idx="1">
                  <c:v>-2.5478499999999995</c:v>
                </c:pt>
                <c:pt idx="2">
                  <c:v>-0.98884999999999978</c:v>
                </c:pt>
                <c:pt idx="3">
                  <c:v>-0.10334999999999983</c:v>
                </c:pt>
                <c:pt idx="4">
                  <c:v>8.1150000000000055E-2</c:v>
                </c:pt>
                <c:pt idx="5">
                  <c:v>0.75015000000000054</c:v>
                </c:pt>
                <c:pt idx="6">
                  <c:v>0.79515000000000047</c:v>
                </c:pt>
                <c:pt idx="7">
                  <c:v>0.95715000000000039</c:v>
                </c:pt>
                <c:pt idx="8">
                  <c:v>1.6441499999999998</c:v>
                </c:pt>
                <c:pt idx="9">
                  <c:v>2.6711500000000008</c:v>
                </c:pt>
              </c:numCache>
            </c:numRef>
          </c:xVal>
          <c:yVal>
            <c:numRef>
              <c:f>Question2d!$G$6:$G$15</c:f>
              <c:numCache>
                <c:formatCode>0.00</c:formatCode>
                <c:ptCount val="10"/>
                <c:pt idx="0">
                  <c:v>0.83043094999999978</c:v>
                </c:pt>
                <c:pt idx="1">
                  <c:v>1.5791139500000004</c:v>
                </c:pt>
                <c:pt idx="2">
                  <c:v>3.2207409499999997</c:v>
                </c:pt>
                <c:pt idx="3">
                  <c:v>4.1531724499999996</c:v>
                </c:pt>
                <c:pt idx="4">
                  <c:v>4.3474509499999998</c:v>
                </c:pt>
                <c:pt idx="5">
                  <c:v>5.0519079500000004</c:v>
                </c:pt>
                <c:pt idx="6">
                  <c:v>5.0992929499999997</c:v>
                </c:pt>
                <c:pt idx="7">
                  <c:v>5.2698789499999998</c:v>
                </c:pt>
                <c:pt idx="8">
                  <c:v>5.9932899499999994</c:v>
                </c:pt>
                <c:pt idx="9">
                  <c:v>7.0747209499999997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90880"/>
        <c:axId val="190500864"/>
      </c:scatterChart>
      <c:valAx>
        <c:axId val="1904908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90500864"/>
        <c:crosses val="autoZero"/>
        <c:crossBetween val="midCat"/>
      </c:valAx>
      <c:valAx>
        <c:axId val="190500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0490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16</xdr:row>
      <xdr:rowOff>57149</xdr:rowOff>
    </xdr:from>
    <xdr:to>
      <xdr:col>10</xdr:col>
      <xdr:colOff>85724</xdr:colOff>
      <xdr:row>42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1" topLeftCell="A5" activePane="bottomLeft" state="frozen"/>
      <selection activeCell="A2" sqref="A2"/>
      <selection pane="bottomLeft" activeCell="H26" sqref="H26"/>
    </sheetView>
  </sheetViews>
  <sheetFormatPr defaultColWidth="8.85546875" defaultRowHeight="12.75" x14ac:dyDescent="0.2"/>
  <cols>
    <col min="1" max="1" width="11" customWidth="1"/>
    <col min="2" max="2" width="12.7109375" customWidth="1"/>
    <col min="3" max="3" width="12.140625" customWidth="1"/>
  </cols>
  <sheetData>
    <row r="1" spans="1:11" ht="13.15" customHeight="1" x14ac:dyDescent="0.2">
      <c r="A1" t="s">
        <v>0</v>
      </c>
      <c r="B1" t="s">
        <v>2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s="1" t="s">
        <v>25</v>
      </c>
      <c r="K1" t="s">
        <v>26</v>
      </c>
    </row>
    <row r="2" spans="1:11" x14ac:dyDescent="0.2">
      <c r="A2" t="s">
        <v>1</v>
      </c>
      <c r="B2">
        <v>3.8474999999999993</v>
      </c>
      <c r="C2">
        <v>1.5424999999999989</v>
      </c>
      <c r="D2">
        <v>8.0475000000000012</v>
      </c>
      <c r="E2">
        <v>4.68</v>
      </c>
      <c r="F2">
        <v>6.4274999999999993</v>
      </c>
      <c r="G2">
        <v>6.1224999999999996</v>
      </c>
      <c r="H2">
        <v>5.8599999999999985</v>
      </c>
      <c r="I2">
        <v>5.0250000000000004</v>
      </c>
      <c r="J2">
        <v>4.7875000000000005</v>
      </c>
      <c r="K2">
        <v>1.0099999999999993</v>
      </c>
    </row>
    <row r="3" spans="1:11" x14ac:dyDescent="0.2">
      <c r="A3" t="s">
        <v>3</v>
      </c>
      <c r="B3">
        <v>3.5124999999999993</v>
      </c>
      <c r="C3">
        <v>1.7124999999999988</v>
      </c>
      <c r="D3">
        <v>9.3375000000000021</v>
      </c>
      <c r="E3">
        <v>4.6199999999999992</v>
      </c>
      <c r="F3">
        <v>4.8174999999999981</v>
      </c>
      <c r="G3">
        <v>6.3075000000000001</v>
      </c>
      <c r="H3">
        <v>5.5799999999999983</v>
      </c>
      <c r="I3">
        <v>4.7250000000000005</v>
      </c>
      <c r="J3">
        <v>3.6224999999999996</v>
      </c>
      <c r="K3">
        <v>0.70499999999999929</v>
      </c>
    </row>
    <row r="4" spans="1:11" x14ac:dyDescent="0.2">
      <c r="A4" t="s">
        <v>4</v>
      </c>
      <c r="B4">
        <v>3.4524999999999997</v>
      </c>
      <c r="C4">
        <v>1.632499999999999</v>
      </c>
      <c r="D4">
        <v>8.0950000000000006</v>
      </c>
      <c r="E4">
        <v>4.92</v>
      </c>
      <c r="F4">
        <v>6.0174999999999983</v>
      </c>
      <c r="G4">
        <v>6.4850000000000003</v>
      </c>
      <c r="H4">
        <v>5.0599999999999978</v>
      </c>
      <c r="I4">
        <v>4.8724999999999996</v>
      </c>
      <c r="J4">
        <v>4.1399999999999997</v>
      </c>
      <c r="K4">
        <v>1.0474999999999994</v>
      </c>
    </row>
    <row r="5" spans="1:11" x14ac:dyDescent="0.2">
      <c r="A5" t="s">
        <v>5</v>
      </c>
      <c r="B5">
        <v>3.1899999999999995</v>
      </c>
      <c r="C5">
        <v>1.4099999999999988</v>
      </c>
      <c r="D5">
        <v>8.3575000000000017</v>
      </c>
      <c r="E5">
        <v>4.2024999999999997</v>
      </c>
      <c r="F5">
        <v>5.1999999999999984</v>
      </c>
      <c r="G5">
        <v>6.7374999999999998</v>
      </c>
      <c r="H5">
        <v>4.9999999999999982</v>
      </c>
      <c r="I5">
        <v>4.5374999999999996</v>
      </c>
      <c r="J5">
        <v>3.0874999999999995</v>
      </c>
      <c r="K5">
        <v>1.0949999999999993</v>
      </c>
    </row>
    <row r="6" spans="1:11" x14ac:dyDescent="0.2">
      <c r="A6" t="s">
        <v>6</v>
      </c>
      <c r="B6">
        <v>3.3449999999999993</v>
      </c>
      <c r="C6">
        <v>1.857499999999999</v>
      </c>
      <c r="D6">
        <v>7.9800000000000013</v>
      </c>
      <c r="E6">
        <v>4.5724999999999998</v>
      </c>
      <c r="F6">
        <v>5.2049999999999983</v>
      </c>
      <c r="G6">
        <v>6.2500000000000009</v>
      </c>
      <c r="H6">
        <v>5.7299999999999986</v>
      </c>
      <c r="I6">
        <v>4.8950000000000005</v>
      </c>
      <c r="J6">
        <v>3.6775000000000002</v>
      </c>
      <c r="K6">
        <v>0.85749999999999948</v>
      </c>
    </row>
    <row r="7" spans="1:11" x14ac:dyDescent="0.2">
      <c r="A7" t="s">
        <v>7</v>
      </c>
      <c r="B7">
        <v>3.3924999999999996</v>
      </c>
      <c r="C7">
        <v>1.567499999999999</v>
      </c>
      <c r="D7">
        <v>8.5850000000000009</v>
      </c>
      <c r="E7">
        <v>3.95</v>
      </c>
      <c r="F7">
        <v>5.0199999999999987</v>
      </c>
      <c r="G7">
        <v>5.5</v>
      </c>
      <c r="H7">
        <v>5.4899999999999984</v>
      </c>
      <c r="I7">
        <v>4.4874999999999998</v>
      </c>
      <c r="J7">
        <v>3.0724999999999998</v>
      </c>
      <c r="K7">
        <v>1.0124999999999993</v>
      </c>
    </row>
    <row r="8" spans="1:11" x14ac:dyDescent="0.2">
      <c r="A8" t="s">
        <v>8</v>
      </c>
      <c r="B8">
        <v>3.4275000000000002</v>
      </c>
      <c r="C8">
        <v>1.6674999999999991</v>
      </c>
      <c r="D8">
        <v>7.14</v>
      </c>
      <c r="E8">
        <v>3.9424999999999994</v>
      </c>
      <c r="F8">
        <v>6.5049999999999981</v>
      </c>
      <c r="G8">
        <v>4.6399999999999997</v>
      </c>
      <c r="H8">
        <v>5.4599999999999982</v>
      </c>
      <c r="I8">
        <v>5.0225</v>
      </c>
      <c r="J8">
        <v>3.9124999999999996</v>
      </c>
      <c r="K8">
        <v>0.90249999999999952</v>
      </c>
    </row>
    <row r="9" spans="1:11" x14ac:dyDescent="0.2">
      <c r="A9" t="s">
        <v>9</v>
      </c>
      <c r="B9">
        <v>2.9275000000000002</v>
      </c>
      <c r="C9">
        <v>1.2874999999999992</v>
      </c>
      <c r="D9">
        <v>4.3600000000000012</v>
      </c>
      <c r="E9">
        <v>4.0575000000000001</v>
      </c>
      <c r="F9">
        <v>5.8924999999999983</v>
      </c>
      <c r="G9">
        <v>4.2374999999999998</v>
      </c>
      <c r="H9">
        <v>3.9499999999999984</v>
      </c>
      <c r="I9">
        <v>4.7774999999999999</v>
      </c>
      <c r="J9">
        <v>4.2850000000000001</v>
      </c>
      <c r="K9">
        <v>0.61999999999999944</v>
      </c>
    </row>
    <row r="10" spans="1:11" x14ac:dyDescent="0.2">
      <c r="A10" t="s">
        <v>10</v>
      </c>
      <c r="B10">
        <v>2.4749999999999996</v>
      </c>
      <c r="C10">
        <v>1.5349999999999988</v>
      </c>
      <c r="D10">
        <v>5.1125000000000007</v>
      </c>
      <c r="E10">
        <v>3.9149999999999996</v>
      </c>
      <c r="F10">
        <v>5.7124999999999986</v>
      </c>
      <c r="G10">
        <v>5.1124999999999998</v>
      </c>
      <c r="H10">
        <v>4.049999999999998</v>
      </c>
      <c r="I10">
        <v>4.6550000000000002</v>
      </c>
      <c r="J10">
        <v>4</v>
      </c>
      <c r="K10">
        <v>0.68999999999999939</v>
      </c>
    </row>
    <row r="11" spans="1:11" x14ac:dyDescent="0.2">
      <c r="A11" t="s">
        <v>11</v>
      </c>
      <c r="B11">
        <v>3.1299999999999994</v>
      </c>
      <c r="C11">
        <v>1.732499999999999</v>
      </c>
      <c r="D11">
        <v>4.6475000000000009</v>
      </c>
      <c r="E11">
        <v>3.6524999999999994</v>
      </c>
      <c r="F11">
        <v>5.5999999999999979</v>
      </c>
      <c r="G11">
        <v>2.5674999999999999</v>
      </c>
      <c r="H11">
        <v>4.5999999999999979</v>
      </c>
      <c r="I11">
        <v>4.8825000000000003</v>
      </c>
      <c r="J11">
        <v>4.16</v>
      </c>
      <c r="K11">
        <v>0.66499999999999937</v>
      </c>
    </row>
    <row r="12" spans="1:11" x14ac:dyDescent="0.2">
      <c r="A12" t="s">
        <v>12</v>
      </c>
      <c r="B12">
        <v>2.7874999999999992</v>
      </c>
      <c r="C12">
        <v>1.3149999999999991</v>
      </c>
      <c r="D12">
        <v>5.7625000000000011</v>
      </c>
      <c r="E12">
        <v>4.1774999999999993</v>
      </c>
      <c r="F12">
        <v>5.6024999999999983</v>
      </c>
      <c r="G12">
        <v>3.7475000000000001</v>
      </c>
      <c r="H12">
        <v>5.0899999999999981</v>
      </c>
      <c r="I12">
        <v>4.7474999999999996</v>
      </c>
      <c r="J12">
        <v>3.98</v>
      </c>
      <c r="K12">
        <v>0.73749999999999938</v>
      </c>
    </row>
    <row r="13" spans="1:11" x14ac:dyDescent="0.2">
      <c r="A13" t="s">
        <v>13</v>
      </c>
      <c r="B13">
        <v>2.5474999999999994</v>
      </c>
      <c r="C13">
        <v>1.3624999999999989</v>
      </c>
      <c r="D13">
        <v>5.5250000000000012</v>
      </c>
      <c r="E13">
        <v>4.0849999999999991</v>
      </c>
      <c r="F13">
        <v>5.7849999999999984</v>
      </c>
      <c r="G13">
        <v>3.0825000000000005</v>
      </c>
      <c r="H13">
        <v>5.0199999999999987</v>
      </c>
      <c r="I13">
        <v>4.2325000000000008</v>
      </c>
      <c r="J13">
        <v>4.09</v>
      </c>
      <c r="K13">
        <v>0.72499999999999953</v>
      </c>
    </row>
    <row r="14" spans="1:11" x14ac:dyDescent="0.2">
      <c r="A14" t="s">
        <v>14</v>
      </c>
      <c r="B14">
        <v>2.8899999999999997</v>
      </c>
      <c r="C14">
        <v>1.267499999999999</v>
      </c>
      <c r="D14">
        <v>5.8175000000000008</v>
      </c>
      <c r="E14">
        <v>3.2974999999999994</v>
      </c>
      <c r="F14">
        <v>5.3899999999999988</v>
      </c>
      <c r="G14">
        <v>4.57</v>
      </c>
      <c r="H14">
        <v>4.5199999999999987</v>
      </c>
      <c r="I14">
        <v>5.0125000000000002</v>
      </c>
      <c r="J14">
        <v>3.7125000000000004</v>
      </c>
      <c r="K14">
        <v>0.72499999999999942</v>
      </c>
    </row>
    <row r="15" spans="1:11" x14ac:dyDescent="0.2">
      <c r="A15" t="s">
        <v>15</v>
      </c>
      <c r="B15">
        <v>2.3699999999999997</v>
      </c>
      <c r="C15">
        <v>1.6674999999999991</v>
      </c>
      <c r="D15">
        <v>5.3675000000000015</v>
      </c>
      <c r="E15">
        <v>4.05</v>
      </c>
      <c r="F15">
        <v>6.027499999999999</v>
      </c>
      <c r="G15">
        <v>4.8450000000000006</v>
      </c>
      <c r="H15">
        <v>2.7999999999999985</v>
      </c>
      <c r="I15">
        <v>5.4</v>
      </c>
      <c r="J15">
        <v>4.7349999999999994</v>
      </c>
      <c r="K15">
        <v>0.78499999999999936</v>
      </c>
    </row>
    <row r="16" spans="1:11" x14ac:dyDescent="0.2">
      <c r="A16" t="s">
        <v>16</v>
      </c>
      <c r="B16">
        <v>3.0599999999999996</v>
      </c>
      <c r="C16">
        <v>1.3324999999999991</v>
      </c>
      <c r="D16">
        <v>6.6950000000000012</v>
      </c>
      <c r="E16">
        <v>4.0749999999999993</v>
      </c>
      <c r="F16">
        <v>6.4099999999999984</v>
      </c>
      <c r="G16">
        <v>5.39</v>
      </c>
      <c r="H16">
        <v>4.6699999999999982</v>
      </c>
      <c r="I16">
        <v>5.5125000000000002</v>
      </c>
      <c r="J16">
        <v>4.6449999999999996</v>
      </c>
      <c r="K16">
        <v>0.77249999999999941</v>
      </c>
    </row>
    <row r="17" spans="1:11" x14ac:dyDescent="0.2">
      <c r="A17" t="s">
        <v>17</v>
      </c>
      <c r="B17">
        <v>3.1324999999999998</v>
      </c>
      <c r="C17">
        <v>1.6574999999999991</v>
      </c>
      <c r="D17">
        <v>7.2100000000000009</v>
      </c>
      <c r="E17">
        <v>4.4174999999999995</v>
      </c>
      <c r="F17">
        <v>6.0099999999999989</v>
      </c>
      <c r="G17">
        <v>5.0274999999999999</v>
      </c>
      <c r="H17">
        <v>4.4299999999999988</v>
      </c>
      <c r="I17">
        <v>5.24</v>
      </c>
      <c r="J17">
        <v>3.7475000000000001</v>
      </c>
      <c r="K17">
        <v>0.8199999999999994</v>
      </c>
    </row>
    <row r="18" spans="1:11" x14ac:dyDescent="0.2">
      <c r="A18" s="2" t="s">
        <v>27</v>
      </c>
      <c r="B18" s="3">
        <f>AVERAGE(B2:B17)</f>
        <v>3.0929687500000003</v>
      </c>
      <c r="C18" s="3">
        <f t="shared" ref="C18:K18" si="0">AVERAGE(C2:C17)</f>
        <v>1.5342187499999991</v>
      </c>
      <c r="D18" s="3">
        <f t="shared" si="0"/>
        <v>6.7525000000000031</v>
      </c>
      <c r="E18" s="3">
        <f t="shared" si="0"/>
        <v>4.1634374999999997</v>
      </c>
      <c r="F18" s="3">
        <f t="shared" si="0"/>
        <v>5.7264062499999993</v>
      </c>
      <c r="G18" s="3">
        <f t="shared" si="0"/>
        <v>5.038906250000001</v>
      </c>
      <c r="H18" s="3">
        <f t="shared" si="0"/>
        <v>4.8318749999999975</v>
      </c>
      <c r="I18" s="3">
        <f t="shared" si="0"/>
        <v>4.8765625000000004</v>
      </c>
      <c r="J18" s="3">
        <f t="shared" si="0"/>
        <v>3.9784374999999992</v>
      </c>
      <c r="K18" s="3">
        <f t="shared" si="0"/>
        <v>0.82312499999999944</v>
      </c>
    </row>
    <row r="19" spans="1:11" x14ac:dyDescent="0.2">
      <c r="A19" s="2" t="s">
        <v>28</v>
      </c>
      <c r="B19" s="3">
        <f>_xlfn.VAR.S(B2:B17)</f>
        <v>0.1678110156249962</v>
      </c>
      <c r="C19" s="3">
        <f t="shared" ref="C19:K19" si="1">_xlfn.VAR.S(C2:C17)</f>
        <v>3.3523098958333247E-2</v>
      </c>
      <c r="D19" s="3">
        <f t="shared" si="1"/>
        <v>2.4059433333333118</v>
      </c>
      <c r="E19" s="3">
        <f t="shared" si="1"/>
        <v>0.16575572916666675</v>
      </c>
      <c r="F19" s="3">
        <f t="shared" si="1"/>
        <v>0.25804414062500008</v>
      </c>
      <c r="G19" s="3">
        <f t="shared" si="1"/>
        <v>1.4820024739583233</v>
      </c>
      <c r="H19" s="3">
        <f t="shared" si="1"/>
        <v>0.61930958333333974</v>
      </c>
      <c r="I19" s="3">
        <f t="shared" si="1"/>
        <v>0.11015822916666666</v>
      </c>
      <c r="J19" s="3">
        <f t="shared" si="1"/>
        <v>0.2531590625000073</v>
      </c>
      <c r="K19" s="3">
        <f t="shared" si="1"/>
        <v>2.2072083333333246E-2</v>
      </c>
    </row>
    <row r="20" spans="1:11" x14ac:dyDescent="0.2">
      <c r="A20" s="2" t="s">
        <v>29</v>
      </c>
      <c r="B20" s="3">
        <f>SQRT(B19)</f>
        <v>0.40964742843693797</v>
      </c>
      <c r="C20" s="3">
        <f t="shared" ref="C20:K20" si="2">SQRT(C19)</f>
        <v>0.18309314284902439</v>
      </c>
      <c r="D20" s="3">
        <f t="shared" si="2"/>
        <v>1.5511103549822984</v>
      </c>
      <c r="E20" s="3">
        <f t="shared" si="2"/>
        <v>0.40713109579921153</v>
      </c>
      <c r="F20" s="3">
        <f t="shared" si="2"/>
        <v>0.50798045299499472</v>
      </c>
      <c r="G20" s="3">
        <f t="shared" si="2"/>
        <v>1.2173752395865143</v>
      </c>
      <c r="H20" s="3">
        <f t="shared" si="2"/>
        <v>0.78696225025940081</v>
      </c>
      <c r="I20" s="3">
        <f t="shared" si="2"/>
        <v>0.33190093275956106</v>
      </c>
      <c r="J20" s="3">
        <f t="shared" si="2"/>
        <v>0.50314914538336175</v>
      </c>
      <c r="K20" s="3">
        <f t="shared" si="2"/>
        <v>0.14856676389197299</v>
      </c>
    </row>
    <row r="21" spans="1:11" x14ac:dyDescent="0.2">
      <c r="I21" s="7" t="s">
        <v>31</v>
      </c>
      <c r="J21" s="8"/>
      <c r="K21" s="9">
        <f>CORREL(B18:K18,B19:K19)</f>
        <v>0.658501338619499</v>
      </c>
    </row>
    <row r="22" spans="1:11" x14ac:dyDescent="0.2">
      <c r="A22" s="4"/>
      <c r="I22" s="7" t="s">
        <v>32</v>
      </c>
      <c r="J22" s="8"/>
      <c r="K22" s="9">
        <f>CORREL(B18:K18,B20:K20)</f>
        <v>0.75178060170040995</v>
      </c>
    </row>
    <row r="23" spans="1:11" x14ac:dyDescent="0.2">
      <c r="A23" s="2" t="s">
        <v>30</v>
      </c>
      <c r="B23" t="s">
        <v>2</v>
      </c>
      <c r="C23" t="s">
        <v>18</v>
      </c>
      <c r="D23" t="s">
        <v>19</v>
      </c>
      <c r="E23" t="s">
        <v>20</v>
      </c>
      <c r="F23" t="s">
        <v>21</v>
      </c>
      <c r="G23" t="s">
        <v>22</v>
      </c>
      <c r="H23" t="s">
        <v>23</v>
      </c>
      <c r="I23" t="s">
        <v>24</v>
      </c>
      <c r="J23" s="1" t="s">
        <v>25</v>
      </c>
      <c r="K23" t="s">
        <v>26</v>
      </c>
    </row>
    <row r="24" spans="1:11" x14ac:dyDescent="0.2">
      <c r="A24" t="s">
        <v>2</v>
      </c>
      <c r="B24" s="5">
        <v>1</v>
      </c>
      <c r="C24" s="5">
        <f>CORREL($B2:$B17,C2:C17)</f>
        <v>0.37151497936189964</v>
      </c>
      <c r="D24" s="5">
        <f t="shared" ref="D24:K24" si="3">CORREL($B2:$B17,D2:D17)</f>
        <v>0.75566626242567814</v>
      </c>
      <c r="E24" s="5">
        <f t="shared" si="3"/>
        <v>0.51313512005681172</v>
      </c>
      <c r="F24" s="5">
        <f t="shared" si="3"/>
        <v>-1.9121443936598544E-2</v>
      </c>
      <c r="G24" s="5">
        <f t="shared" si="3"/>
        <v>0.53807669862129881</v>
      </c>
      <c r="H24" s="5">
        <f t="shared" si="3"/>
        <v>0.78217639781022408</v>
      </c>
      <c r="I24" s="5">
        <f t="shared" si="3"/>
        <v>4.0520174878517057E-2</v>
      </c>
      <c r="J24" s="5">
        <f t="shared" si="3"/>
        <v>-0.18735431975121228</v>
      </c>
      <c r="K24" s="5">
        <f t="shared" si="3"/>
        <v>0.57965179677976042</v>
      </c>
    </row>
    <row r="25" spans="1:11" x14ac:dyDescent="0.2">
      <c r="A25" t="s">
        <v>18</v>
      </c>
      <c r="B25" s="5"/>
      <c r="C25" s="5">
        <v>1</v>
      </c>
      <c r="D25" s="5">
        <f>CORREL($C$2:$C$17,D$2:D$17)</f>
        <v>0.38634706666493751</v>
      </c>
      <c r="E25" s="5">
        <f t="shared" ref="E25:K25" si="4">CORREL($C$2:$C$17,E$2:E$17)</f>
        <v>0.40325136879288376</v>
      </c>
      <c r="F25" s="5">
        <f t="shared" si="4"/>
        <v>-0.12369126572684833</v>
      </c>
      <c r="G25" s="5">
        <f t="shared" si="4"/>
        <v>0.26133947626322179</v>
      </c>
      <c r="H25" s="5">
        <f t="shared" si="4"/>
        <v>0.19292617374782364</v>
      </c>
      <c r="I25" s="5">
        <f t="shared" si="4"/>
        <v>0.1566122382297174</v>
      </c>
      <c r="J25" s="5">
        <f t="shared" si="4"/>
        <v>-8.4461774390123714E-2</v>
      </c>
      <c r="K25" s="5">
        <f t="shared" si="4"/>
        <v>0.20086550277225165</v>
      </c>
    </row>
    <row r="26" spans="1:11" x14ac:dyDescent="0.2">
      <c r="A26" t="s">
        <v>19</v>
      </c>
      <c r="B26" s="5"/>
      <c r="C26" s="5"/>
      <c r="D26" s="5">
        <v>1</v>
      </c>
      <c r="E26" s="5">
        <f>CORREL($D$2:$D$17,E$2:E$17)</f>
        <v>0.61860530015172055</v>
      </c>
      <c r="F26" s="5">
        <f t="shared" ref="F26:K26" si="5">CORREL($D$2:$D$17,F$2:F$17)</f>
        <v>-0.30444924607387641</v>
      </c>
      <c r="G26" s="6">
        <f t="shared" si="5"/>
        <v>0.80806133150677206</v>
      </c>
      <c r="H26" s="5">
        <f t="shared" si="5"/>
        <v>0.69460891796031532</v>
      </c>
      <c r="I26" s="5">
        <f t="shared" si="5"/>
        <v>-7.7582889735277494E-2</v>
      </c>
      <c r="J26" s="6">
        <f t="shared" si="5"/>
        <v>-0.45898583159317985</v>
      </c>
      <c r="K26" s="5">
        <f t="shared" si="5"/>
        <v>0.71821490099368668</v>
      </c>
    </row>
    <row r="27" spans="1:11" x14ac:dyDescent="0.2">
      <c r="A27" t="s">
        <v>20</v>
      </c>
      <c r="B27" s="5"/>
      <c r="C27" s="5"/>
      <c r="D27" s="5"/>
      <c r="E27" s="5">
        <v>1</v>
      </c>
      <c r="F27" s="5">
        <f>CORREL($E$2:$E$17,F$2:F$17)</f>
        <v>7.2584370852780161E-2</v>
      </c>
      <c r="G27" s="5">
        <f t="shared" ref="G27:K27" si="6">CORREL($E$2:$E$17,G$2:G$17)</f>
        <v>0.62455246645279705</v>
      </c>
      <c r="H27" s="5">
        <f t="shared" si="6"/>
        <v>0.40527804999599454</v>
      </c>
      <c r="I27" s="5">
        <f t="shared" si="6"/>
        <v>9.7261759749837761E-3</v>
      </c>
      <c r="J27" s="5">
        <f t="shared" si="6"/>
        <v>0.10257775071221993</v>
      </c>
      <c r="K27" s="5">
        <f t="shared" si="6"/>
        <v>0.45623048055859722</v>
      </c>
    </row>
    <row r="28" spans="1:11" x14ac:dyDescent="0.2">
      <c r="A28" t="s">
        <v>21</v>
      </c>
      <c r="B28" s="5"/>
      <c r="C28" s="5"/>
      <c r="D28" s="5"/>
      <c r="E28" s="5"/>
      <c r="F28" s="5">
        <v>1</v>
      </c>
      <c r="G28" s="5">
        <f>CORREL($F$2:$F$17,G$2:G$17)</f>
        <v>-0.16974174710138357</v>
      </c>
      <c r="H28" s="5">
        <f t="shared" ref="H28:K28" si="7">CORREL($F$2:$F$17,H$2:H$17)</f>
        <v>-0.21415141762044318</v>
      </c>
      <c r="I28" s="5">
        <f t="shared" si="7"/>
        <v>0.55823563003607857</v>
      </c>
      <c r="J28" s="5">
        <f t="shared" si="7"/>
        <v>0.7547859044470715</v>
      </c>
      <c r="K28" s="5">
        <f t="shared" si="7"/>
        <v>4.388528586684063E-2</v>
      </c>
    </row>
    <row r="29" spans="1:11" x14ac:dyDescent="0.2">
      <c r="A29" t="s">
        <v>22</v>
      </c>
      <c r="B29" s="5"/>
      <c r="C29" s="5"/>
      <c r="D29" s="5"/>
      <c r="E29" s="5"/>
      <c r="F29" s="5"/>
      <c r="G29" s="5">
        <v>1</v>
      </c>
      <c r="H29" s="5">
        <f>CORREL($G$2:$G$17,H$2:H$17)</f>
        <v>0.33597180935266802</v>
      </c>
      <c r="I29" s="5">
        <f t="shared" ref="I29:K29" si="8">CORREL($G$2:$G$17,I$2:I$17)</f>
        <v>0.11558175145765105</v>
      </c>
      <c r="J29" s="5">
        <f t="shared" si="8"/>
        <v>-0.25129627336988042</v>
      </c>
      <c r="K29" s="5">
        <f t="shared" si="8"/>
        <v>0.67019918174419235</v>
      </c>
    </row>
    <row r="30" spans="1:11" x14ac:dyDescent="0.2">
      <c r="A30" t="s">
        <v>23</v>
      </c>
      <c r="B30" s="5"/>
      <c r="C30" s="5"/>
      <c r="D30" s="5"/>
      <c r="E30" s="5"/>
      <c r="F30" s="5"/>
      <c r="G30" s="5"/>
      <c r="H30" s="5">
        <v>1</v>
      </c>
      <c r="I30" s="5">
        <f>CORREL($H$2:$H$17,I$2:I$17)</f>
        <v>-0.36160850056382043</v>
      </c>
      <c r="J30" s="12">
        <f t="shared" ref="J30:K30" si="9">CORREL($H$2:$H$17,J$2:J$17)</f>
        <v>-0.37590187564587163</v>
      </c>
      <c r="K30" s="5">
        <f t="shared" si="9"/>
        <v>0.45779492061635468</v>
      </c>
    </row>
    <row r="31" spans="1:11" x14ac:dyDescent="0.2">
      <c r="A31" t="s">
        <v>24</v>
      </c>
      <c r="B31" s="5"/>
      <c r="C31" s="5"/>
      <c r="D31" s="5"/>
      <c r="E31" s="5"/>
      <c r="F31" s="5"/>
      <c r="G31" s="5"/>
      <c r="H31" s="5"/>
      <c r="I31" s="5">
        <v>1</v>
      </c>
      <c r="J31" s="5">
        <f>CORREL($I$2:$I$17,J$2:J$17)</f>
        <v>0.5614772554114329</v>
      </c>
      <c r="K31" s="5">
        <f>CORREL($I$2:$I$17,K$2:K$17)</f>
        <v>-7.112818827984542E-2</v>
      </c>
    </row>
    <row r="32" spans="1:11" x14ac:dyDescent="0.2">
      <c r="A32" s="1" t="s">
        <v>25</v>
      </c>
      <c r="B32" s="5"/>
      <c r="C32" s="5"/>
      <c r="D32" s="5"/>
      <c r="E32" s="5"/>
      <c r="F32" s="5"/>
      <c r="G32" s="5"/>
      <c r="H32" s="5"/>
      <c r="I32" s="5"/>
      <c r="J32" s="5">
        <v>1</v>
      </c>
      <c r="K32" s="5">
        <f>CORREL($J$2:$J$17,K$2:K$17)</f>
        <v>-0.30374356662020263</v>
      </c>
    </row>
    <row r="33" spans="1:11" x14ac:dyDescent="0.2">
      <c r="A33" t="s">
        <v>26</v>
      </c>
      <c r="B33" s="5"/>
      <c r="C33" s="5"/>
      <c r="D33" s="5"/>
      <c r="E33" s="5"/>
      <c r="F33" s="5"/>
      <c r="G33" s="5"/>
      <c r="H33" s="5"/>
      <c r="I33" s="5"/>
      <c r="J33" s="5"/>
      <c r="K33" s="5">
        <v>1</v>
      </c>
    </row>
  </sheetData>
  <conditionalFormatting sqref="B24:K33">
    <cfRule type="colorScale" priority="1">
      <colorScale>
        <cfvo type="min"/>
        <cfvo type="max"/>
        <color rgb="FFFF7128"/>
        <color rgb="FFFFEF9C"/>
      </colorScale>
    </cfRule>
  </conditionalFormatting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R42" sqref="R42"/>
    </sheetView>
  </sheetViews>
  <sheetFormatPr defaultRowHeight="12.75" x14ac:dyDescent="0.2"/>
  <sheetData>
    <row r="1" spans="1:9" x14ac:dyDescent="0.2">
      <c r="A1" s="1" t="s">
        <v>41</v>
      </c>
      <c r="I1" s="1"/>
    </row>
    <row r="2" spans="1:9" x14ac:dyDescent="0.2">
      <c r="A2" s="10" t="s">
        <v>35</v>
      </c>
      <c r="B2" s="11">
        <v>1.1439999999999999</v>
      </c>
      <c r="C2" s="11"/>
      <c r="D2" s="10" t="s">
        <v>36</v>
      </c>
      <c r="E2" s="11">
        <v>4.282</v>
      </c>
    </row>
    <row r="3" spans="1:9" x14ac:dyDescent="0.2">
      <c r="A3" s="10" t="s">
        <v>34</v>
      </c>
      <c r="B3" s="11">
        <v>1.0529999999999999</v>
      </c>
      <c r="C3" s="11"/>
      <c r="D3" s="10" t="s">
        <v>37</v>
      </c>
      <c r="E3" s="11">
        <v>4.2619999999999996</v>
      </c>
    </row>
    <row r="5" spans="1:9" x14ac:dyDescent="0.2">
      <c r="A5" s="1" t="s">
        <v>38</v>
      </c>
      <c r="B5" s="1" t="s">
        <v>33</v>
      </c>
      <c r="C5" t="s">
        <v>5</v>
      </c>
      <c r="D5" s="1" t="s">
        <v>40</v>
      </c>
      <c r="E5" s="1" t="s">
        <v>42</v>
      </c>
      <c r="F5" t="s">
        <v>8</v>
      </c>
      <c r="G5" s="1" t="s">
        <v>39</v>
      </c>
      <c r="H5" s="1" t="s">
        <v>42</v>
      </c>
    </row>
    <row r="6" spans="1:9" x14ac:dyDescent="0.2">
      <c r="A6" t="s">
        <v>26</v>
      </c>
      <c r="B6" s="5">
        <v>-3.2588499999999998</v>
      </c>
      <c r="C6" s="5">
        <v>1.0949999999999993</v>
      </c>
      <c r="D6" s="5">
        <f t="shared" ref="D6:D15" si="0">$E$2+$B$2*B6</f>
        <v>0.55387560000000047</v>
      </c>
      <c r="E6" s="5">
        <f>C6-D6</f>
        <v>0.54112439999999884</v>
      </c>
      <c r="F6" s="5">
        <v>0.90249999999999952</v>
      </c>
      <c r="G6" s="5">
        <f t="shared" ref="G6:G15" si="1">$E$3+$B$3*B6</f>
        <v>0.83043094999999978</v>
      </c>
      <c r="H6" s="5">
        <f>F6-G6</f>
        <v>7.2069049999999746E-2</v>
      </c>
    </row>
    <row r="7" spans="1:9" x14ac:dyDescent="0.2">
      <c r="A7" t="s">
        <v>18</v>
      </c>
      <c r="B7" s="5">
        <v>-2.5478499999999995</v>
      </c>
      <c r="C7" s="5">
        <v>1.4099999999999988</v>
      </c>
      <c r="D7" s="5">
        <f t="shared" si="0"/>
        <v>1.367259600000001</v>
      </c>
      <c r="E7" s="5">
        <f t="shared" ref="E7:E15" si="2">C7-D7</f>
        <v>4.2740399999997791E-2</v>
      </c>
      <c r="F7" s="5">
        <v>1.6674999999999991</v>
      </c>
      <c r="G7" s="5">
        <f t="shared" si="1"/>
        <v>1.5791139500000004</v>
      </c>
      <c r="H7" s="5">
        <f t="shared" ref="H7:H15" si="3">F7-G7</f>
        <v>8.8386049999998662E-2</v>
      </c>
    </row>
    <row r="8" spans="1:9" x14ac:dyDescent="0.2">
      <c r="A8" t="s">
        <v>2</v>
      </c>
      <c r="B8" s="5">
        <v>-0.98884999999999978</v>
      </c>
      <c r="C8" s="5">
        <v>3.1899999999999995</v>
      </c>
      <c r="D8" s="5">
        <f t="shared" si="0"/>
        <v>3.1507556000000001</v>
      </c>
      <c r="E8" s="5">
        <f t="shared" si="2"/>
        <v>3.9244399999999402E-2</v>
      </c>
      <c r="F8" s="5">
        <v>3.4275000000000002</v>
      </c>
      <c r="G8" s="5">
        <f t="shared" si="1"/>
        <v>3.2207409499999997</v>
      </c>
      <c r="H8" s="5">
        <f t="shared" si="3"/>
        <v>0.2067590500000005</v>
      </c>
    </row>
    <row r="9" spans="1:9" x14ac:dyDescent="0.2">
      <c r="A9" s="1" t="s">
        <v>25</v>
      </c>
      <c r="B9" s="5">
        <v>-0.10334999999999983</v>
      </c>
      <c r="C9" s="5">
        <v>3.0874999999999995</v>
      </c>
      <c r="D9" s="5">
        <f t="shared" si="0"/>
        <v>4.1637675999999999</v>
      </c>
      <c r="E9" s="5">
        <f t="shared" si="2"/>
        <v>-1.0762676000000004</v>
      </c>
      <c r="F9" s="5">
        <v>3.9124999999999996</v>
      </c>
      <c r="G9" s="5">
        <f t="shared" si="1"/>
        <v>4.1531724499999996</v>
      </c>
      <c r="H9" s="5">
        <f t="shared" si="3"/>
        <v>-0.24067244999999993</v>
      </c>
    </row>
    <row r="10" spans="1:9" x14ac:dyDescent="0.2">
      <c r="A10" t="s">
        <v>20</v>
      </c>
      <c r="B10" s="5">
        <v>8.1150000000000055E-2</v>
      </c>
      <c r="C10" s="5">
        <v>4.2024999999999997</v>
      </c>
      <c r="D10" s="5">
        <f t="shared" si="0"/>
        <v>4.3748355999999999</v>
      </c>
      <c r="E10" s="5">
        <f t="shared" si="2"/>
        <v>-0.17233560000000026</v>
      </c>
      <c r="F10" s="5">
        <v>3.9424999999999994</v>
      </c>
      <c r="G10" s="5">
        <f t="shared" si="1"/>
        <v>4.3474509499999998</v>
      </c>
      <c r="H10" s="5">
        <f t="shared" si="3"/>
        <v>-0.40495095000000036</v>
      </c>
    </row>
    <row r="11" spans="1:9" x14ac:dyDescent="0.2">
      <c r="A11" t="s">
        <v>23</v>
      </c>
      <c r="B11" s="5">
        <v>0.75015000000000054</v>
      </c>
      <c r="C11" s="5">
        <v>4.9999999999999982</v>
      </c>
      <c r="D11" s="5">
        <f t="shared" si="0"/>
        <v>5.1401716000000004</v>
      </c>
      <c r="E11" s="5">
        <f t="shared" si="2"/>
        <v>-0.14017160000000217</v>
      </c>
      <c r="F11" s="5">
        <v>5.4599999999999982</v>
      </c>
      <c r="G11" s="5">
        <f t="shared" si="1"/>
        <v>5.0519079500000004</v>
      </c>
      <c r="H11" s="5">
        <f t="shared" si="3"/>
        <v>0.40809204999999782</v>
      </c>
    </row>
    <row r="12" spans="1:9" x14ac:dyDescent="0.2">
      <c r="A12" t="s">
        <v>24</v>
      </c>
      <c r="B12" s="5">
        <v>0.79515000000000047</v>
      </c>
      <c r="C12" s="5">
        <v>4.5374999999999996</v>
      </c>
      <c r="D12" s="5">
        <f t="shared" si="0"/>
        <v>5.1916516000000001</v>
      </c>
      <c r="E12" s="5">
        <f t="shared" si="2"/>
        <v>-0.6541516000000005</v>
      </c>
      <c r="F12" s="5">
        <v>5.0225</v>
      </c>
      <c r="G12" s="5">
        <f t="shared" si="1"/>
        <v>5.0992929499999997</v>
      </c>
      <c r="H12" s="5">
        <f t="shared" si="3"/>
        <v>-7.6792949999999749E-2</v>
      </c>
    </row>
    <row r="13" spans="1:9" x14ac:dyDescent="0.2">
      <c r="A13" t="s">
        <v>22</v>
      </c>
      <c r="B13" s="5">
        <v>0.95715000000000039</v>
      </c>
      <c r="C13" s="5">
        <v>6.7374999999999998</v>
      </c>
      <c r="D13" s="5">
        <f t="shared" si="0"/>
        <v>5.3769796000000003</v>
      </c>
      <c r="E13" s="5">
        <f t="shared" si="2"/>
        <v>1.3605203999999995</v>
      </c>
      <c r="F13" s="5">
        <v>4.6399999999999997</v>
      </c>
      <c r="G13" s="5">
        <f t="shared" si="1"/>
        <v>5.2698789499999998</v>
      </c>
      <c r="H13" s="5">
        <f t="shared" si="3"/>
        <v>-0.62987895000000016</v>
      </c>
    </row>
    <row r="14" spans="1:9" x14ac:dyDescent="0.2">
      <c r="A14" t="s">
        <v>21</v>
      </c>
      <c r="B14" s="5">
        <v>1.6441499999999998</v>
      </c>
      <c r="C14" s="5">
        <v>5.1999999999999984</v>
      </c>
      <c r="D14" s="5">
        <f t="shared" si="0"/>
        <v>6.1629075999999996</v>
      </c>
      <c r="E14" s="5">
        <f t="shared" si="2"/>
        <v>-0.9629076000000012</v>
      </c>
      <c r="F14" s="5">
        <v>6.5049999999999981</v>
      </c>
      <c r="G14" s="5">
        <f t="shared" si="1"/>
        <v>5.9932899499999994</v>
      </c>
      <c r="H14" s="5">
        <f t="shared" si="3"/>
        <v>0.5117100499999987</v>
      </c>
    </row>
    <row r="15" spans="1:9" x14ac:dyDescent="0.2">
      <c r="A15" t="s">
        <v>19</v>
      </c>
      <c r="B15" s="5">
        <v>2.6711500000000008</v>
      </c>
      <c r="C15" s="5">
        <v>8.3575000000000017</v>
      </c>
      <c r="D15" s="5">
        <f t="shared" si="0"/>
        <v>7.3377956000000006</v>
      </c>
      <c r="E15" s="5">
        <f t="shared" si="2"/>
        <v>1.0197044000000011</v>
      </c>
      <c r="F15" s="5">
        <v>7.14</v>
      </c>
      <c r="G15" s="5">
        <f t="shared" si="1"/>
        <v>7.0747209499999997</v>
      </c>
      <c r="H15" s="5">
        <f t="shared" si="3"/>
        <v>6.5279050000000005E-2</v>
      </c>
    </row>
    <row r="16" spans="1:9" x14ac:dyDescent="0.2">
      <c r="B16" s="5"/>
      <c r="C16" s="5"/>
      <c r="D16" s="5"/>
      <c r="E16" s="6">
        <f>_xlfn.STDEV.P(E6:E15)</f>
        <v>0.75827433184820414</v>
      </c>
      <c r="F16" s="5"/>
      <c r="G16" s="5"/>
      <c r="H16" s="6">
        <f>_xlfn.STDEV.P(H6:H15)</f>
        <v>0.3336099738302532</v>
      </c>
    </row>
  </sheetData>
  <sortState ref="A6:F15">
    <sortCondition ref="B6:B1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1</vt:lpstr>
      <vt:lpstr>Question2d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Malosetti, Marcos</dc:creator>
  <cp:lastModifiedBy>Bijma, Piter</cp:lastModifiedBy>
  <dcterms:created xsi:type="dcterms:W3CDTF">2013-02-13T10:02:54Z</dcterms:created>
  <dcterms:modified xsi:type="dcterms:W3CDTF">2017-01-16T11:54:46Z</dcterms:modified>
</cp:coreProperties>
</file>